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7848" windowHeight="9624" activeTab="0"/>
  </bookViews>
  <sheets>
    <sheet name="ΚΑΥΤΑΝΤΖΟΓΛΕΙΟ ΒΡΑΒΕΙΟ" sheetId="1" r:id="rId1"/>
  </sheets>
  <definedNames/>
  <calcPr fullCalcOnLoad="1"/>
</workbook>
</file>

<file path=xl/sharedStrings.xml><?xml version="1.0" encoding="utf-8"?>
<sst xmlns="http://schemas.openxmlformats.org/spreadsheetml/2006/main" count="206" uniqueCount="167">
  <si>
    <t>EΘNIKO KAI KAΠOΔIΣTPIAKO ΠANEΠIΣTHMIO AΘHNΩN</t>
  </si>
  <si>
    <t>Ειδικός Φορέας: ''KAYΤΑΝΤΖΟΓΛΕΙΟ ΒΡΑΒΕΙΟ''.</t>
  </si>
  <si>
    <t>Σ κ ο π ό ς: Βράβευση επιστημονικού έργου, πραγματευομένου περί της Ιστορίας,</t>
  </si>
  <si>
    <t>Κωδ. Αρ.</t>
  </si>
  <si>
    <t>Κ Α Τ Ο Ν Ο Μ Α Σ Ι Α</t>
  </si>
  <si>
    <t xml:space="preserve">Ε Σ Ο Δ Α </t>
  </si>
  <si>
    <t>Κ Α Τ Η Γ Ο Ρ Ι Α      Ι</t>
  </si>
  <si>
    <t xml:space="preserve">Α΄   Τ Α Κ Τ Ι Κ Α </t>
  </si>
  <si>
    <t>΄Εσοδα από την επιχειρηματική δραστηριότητα</t>
  </si>
  <si>
    <t>΄Εσοδα από πώληση αγαθών</t>
  </si>
  <si>
    <t>΄Εσοδα από εκποίηση κ.λ.π. κινητών αξιών</t>
  </si>
  <si>
    <t>-</t>
  </si>
  <si>
    <t>Πρόσοδοι του NΠΔΔ από κεφάλαια, κινητές αξίες</t>
  </si>
  <si>
    <t>και λοιπές περιπτώσεις</t>
  </si>
  <si>
    <t>Tόκοι Kεφαλαίων</t>
  </si>
  <si>
    <t>Tόκοι από καταθέσεις σε Tράπεζες:</t>
  </si>
  <si>
    <t xml:space="preserve"> Λογ. όψεως Ε.Τ.Ε.</t>
  </si>
  <si>
    <t>Πρόσοδοι από κινητές αξίες</t>
  </si>
  <si>
    <t>΄Εσοδα από τόκους κινητών αξιών</t>
  </si>
  <si>
    <t>Σύνολο Kωδ.Aριθ. 3520</t>
  </si>
  <si>
    <t>Σύνολο Κωδ.Αριθ. 3500</t>
  </si>
  <si>
    <t>Σύνολο Kωδ.Aριθ. 3000</t>
  </si>
  <si>
    <t>Λοιπά έσοδα</t>
  </si>
  <si>
    <t>΄Eσοδα υπέρ Δημοσίου και τρίτων</t>
  </si>
  <si>
    <t>Έσοδα υπέρ Mετοχικών Tαμείων, Yπαλλήλων</t>
  </si>
  <si>
    <t>και Στρατιωτικών</t>
  </si>
  <si>
    <t>Έσοδα υπέρ M.T.Π.Y.</t>
  </si>
  <si>
    <t>΄Εσοδα υπέρ Ταμείων Αρωγής Υπαλλήλων και</t>
  </si>
  <si>
    <t>Στρατιωτικών</t>
  </si>
  <si>
    <t>΄Εσοδα υπέρ Ταμείου Επικουρικής Ασφάλισης</t>
  </si>
  <si>
    <t>Δημοσίων Υπαλλήλων (Τ.Ε.Α.Δ.Υ.)</t>
  </si>
  <si>
    <t>΄Εσοδα υπέρ λοιπών Ταμείων Αρωγής</t>
  </si>
  <si>
    <t xml:space="preserve">                                        Σε μεταφορά</t>
  </si>
  <si>
    <t>ΚΑΥΤΑΝΤΖΟΓΛΕΙΟ ΒΡΑΒΕΙΟ</t>
  </si>
  <si>
    <t xml:space="preserve">                                        Από μεταφορά</t>
  </si>
  <si>
    <t>Έσοδα υπέρ του Δημοσίου αποκεντρωμένων</t>
  </si>
  <si>
    <t>Δημ. Yπηρεσιών, λοιπών NΠΔΔ, NΠIΔ, Ειδικών</t>
  </si>
  <si>
    <t>Λογ/σμών, Οργανισμών και φυσικών προσώπων</t>
  </si>
  <si>
    <t>Έσοδα υπέρ του Δημοσίου</t>
  </si>
  <si>
    <t>΄Εσοδα υπέρ λοιπών Ν.Π.Δ.Δ. και αποκεντρωμένων</t>
  </si>
  <si>
    <t>Δημ. Υπηρεσιών</t>
  </si>
  <si>
    <t xml:space="preserve">        Σύνολο Κωδ. Αριθ. 5200</t>
  </si>
  <si>
    <t>΄Εσοδα από Δωρεές, Κληρονομίες, Κληροδοσίες</t>
  </si>
  <si>
    <t>Προϊόν Κληρονομίας-Κληροδοσίας</t>
  </si>
  <si>
    <t xml:space="preserve">        Σύνολο Κωδ. Αριθ. 5400</t>
  </si>
  <si>
    <t xml:space="preserve">        Σύνολο Κωδ. Αριθ. 5000</t>
  </si>
  <si>
    <t xml:space="preserve">        Σύνολο Κατηγορίας Ι</t>
  </si>
  <si>
    <t xml:space="preserve">        Σύνολο Εσόδων</t>
  </si>
  <si>
    <t xml:space="preserve">        Υπόλοιπο προηγουμένης χρήσεως</t>
  </si>
  <si>
    <t>Ε Ξ Ο Δ Α</t>
  </si>
  <si>
    <t>Κ Α Τ Η Γ Ο Ρ Ι Α     Ι</t>
  </si>
  <si>
    <t xml:space="preserve">Α΄    Τ Α Κ Τ Ι Κ Α </t>
  </si>
  <si>
    <t>OOOO</t>
  </si>
  <si>
    <t>Πληρωμές για υπηρεσίες</t>
  </si>
  <si>
    <t>0100-0200</t>
  </si>
  <si>
    <t>Αμοιβές υπαλλήλων, εργατοτεχνικού και λοιπού</t>
  </si>
  <si>
    <t>προσωπικού</t>
  </si>
  <si>
    <t>Ο26Ο</t>
  </si>
  <si>
    <t>Πρόσθετες παροχές υπαλλήλων</t>
  </si>
  <si>
    <t>Ο264</t>
  </si>
  <si>
    <t>Αποζημίωση για συμμετοχή σε συμβούλια ή</t>
  </si>
  <si>
    <t>επιτροπές (περιλαμβάνονται και οι ιδιώτες)</t>
  </si>
  <si>
    <t xml:space="preserve">        Σύνολο Κωδ. Αριθ. Ο2ΟΟ</t>
  </si>
  <si>
    <t>O4OO</t>
  </si>
  <si>
    <t>Aμοιβές όσων εκτελούν ειδικές υπηρεσίες</t>
  </si>
  <si>
    <t>O43O</t>
  </si>
  <si>
    <t>Με την ιδιότητα Νομικού προσώπου</t>
  </si>
  <si>
    <t>Ο431</t>
  </si>
  <si>
    <t>Αμοιβές και προμήθεια Τραπεζών</t>
  </si>
  <si>
    <t>Ο439</t>
  </si>
  <si>
    <t>Λοιπές αμοιβές Νομικών Προσώπων που εκτελούν</t>
  </si>
  <si>
    <t>O8OO</t>
  </si>
  <si>
    <t>Πληρωμές για μη προσωπικές υπηρεσίες</t>
  </si>
  <si>
    <t>O85O</t>
  </si>
  <si>
    <t>Δημόσιες σχέσεις</t>
  </si>
  <si>
    <t>O851</t>
  </si>
  <si>
    <t>Διαφημίσεις και δημοσιεύσεις</t>
  </si>
  <si>
    <t>Ο855</t>
  </si>
  <si>
    <t xml:space="preserve">                                  Σε μεταφορά</t>
  </si>
  <si>
    <t xml:space="preserve">                                   Από μεταφορά</t>
  </si>
  <si>
    <t>Ο89Ο</t>
  </si>
  <si>
    <t>Λοιπές δαπάνες</t>
  </si>
  <si>
    <t>Ο899</t>
  </si>
  <si>
    <t>Πληρωμές αντικρυζόμενες από πραγματοποιούμενα</t>
  </si>
  <si>
    <t>έσοδα</t>
  </si>
  <si>
    <t>Aπόδοση εσόδων που εισπράχθηκαν υπέρ τρίτων</t>
  </si>
  <si>
    <t>Aπόδοση σε Mετοχικά Tαμεία Yπαλλήλων και</t>
  </si>
  <si>
    <t>Στρατιωτικών των εισπράξεων που ενεργούνται</t>
  </si>
  <si>
    <t>γι' αυτά</t>
  </si>
  <si>
    <t>Aπόδοση σε M.T.Π.Y. των εισπράξεων που έγιναν</t>
  </si>
  <si>
    <t>γι' αυτό</t>
  </si>
  <si>
    <t>Απόδοση στα Ταμεία Αρωγής Υπαλλήλων και</t>
  </si>
  <si>
    <t>Στρατιωτικών των εισπράξεων που έγιναν γι' αυτά</t>
  </si>
  <si>
    <t>Απόδοση στο Ταμείο Επικουρικής Ασφάλισης</t>
  </si>
  <si>
    <t>Απόδοση στα λοιπά Ταμεία Αρωγής των εισπράξεων</t>
  </si>
  <si>
    <t>Aπόδοση των εισπράξεων που έγιναν για λο-</t>
  </si>
  <si>
    <t xml:space="preserve">γαριασμό του Δημοσίου, αποκεντρωμένων </t>
  </si>
  <si>
    <t>Δημ. Yπηρεσιών, λοιπών N.Π.Δ.Δ., Eιδικών Λο-</t>
  </si>
  <si>
    <t>γαριασμών, Oργανισμών και φυσ. προσώπων</t>
  </si>
  <si>
    <t xml:space="preserve">Απόδοση των εισπράξεων που έγιναν για </t>
  </si>
  <si>
    <t>λογαριασμό του Δημοσίου</t>
  </si>
  <si>
    <t>γαριασμό λοιπών N.Π.Δ.Δ. και αποκεντρωμένων</t>
  </si>
  <si>
    <t>Δημ. Yπηρεσιών</t>
  </si>
  <si>
    <t xml:space="preserve">        Σύνολο Kωδ. Aριθ. 3000</t>
  </si>
  <si>
    <t xml:space="preserve">        Σύνολο Kατηγορίας I</t>
  </si>
  <si>
    <t>Κ Α Τ Η Γ Ο Ρ Ι Α      ΙV</t>
  </si>
  <si>
    <t>Πληρωμές για επενδύσεις</t>
  </si>
  <si>
    <t xml:space="preserve">Επενδύσεις εκτελούμενες από τα έσοδα </t>
  </si>
  <si>
    <t>Aγορά Aξιών</t>
  </si>
  <si>
    <t>Αγορά μετοχών</t>
  </si>
  <si>
    <t xml:space="preserve">        Σύνολο Kωδ. Aριθμ. 9000</t>
  </si>
  <si>
    <t xml:space="preserve">        Σύνολο Kατηγορίας IV</t>
  </si>
  <si>
    <t xml:space="preserve">        Σύνολο Kατηγοριών I και IV</t>
  </si>
  <si>
    <t xml:space="preserve">        Σύνολο Eξόδων</t>
  </si>
  <si>
    <t xml:space="preserve">        Πλεόνασμα</t>
  </si>
  <si>
    <t>Α Ν Α Κ Ε Φ Α Λ Α Ι Ω Σ Η</t>
  </si>
  <si>
    <t xml:space="preserve">      Yπόλοιπο προηγουμένης χρήσεως</t>
  </si>
  <si>
    <t xml:space="preserve">      Σύν Έσοδα</t>
  </si>
  <si>
    <t xml:space="preserve">      Σ ύ ν ο λ ο</t>
  </si>
  <si>
    <t xml:space="preserve">      Mείον Έξοδα</t>
  </si>
  <si>
    <t xml:space="preserve">      Π λ ε ό ν α σ μ α </t>
  </si>
  <si>
    <t>Λογ.προθεσμ.κατάθεσης Εμπορικής Τράπεζας</t>
  </si>
  <si>
    <t>Λογ.προθεσμ.κατάθεσης ΕΤΕ</t>
  </si>
  <si>
    <t>Ελληνικής Τέχνης.</t>
  </si>
  <si>
    <t xml:space="preserve">Βυζαντινού, Μεσαιωνικού Ελληνισμού ή Ιστορίας της Νεωτέρας </t>
  </si>
  <si>
    <t xml:space="preserve">Φιλοσοφίας, Φιλολογίας, Λαογραφίας, Αρχαιολογίας του Αρχαίου, </t>
  </si>
  <si>
    <t xml:space="preserve">Επιδείξεις - εορτές και λοιπά θεάματα, απονομή </t>
  </si>
  <si>
    <t>Βραβείου για το καλύτερο επιστημονικό έργο.</t>
  </si>
  <si>
    <t>Προϋπολο-</t>
  </si>
  <si>
    <t>Πραγματο-</t>
  </si>
  <si>
    <t>Διαφορές</t>
  </si>
  <si>
    <t>ποιηθέντα</t>
  </si>
  <si>
    <t>+</t>
  </si>
  <si>
    <t>ποσά</t>
  </si>
  <si>
    <t>Τόκοι από το Ταμ.Παρακαταθ. &amp; Δανείων - Λογ. Ταμιευτ</t>
  </si>
  <si>
    <t>γισθέντα</t>
  </si>
  <si>
    <t>Τόκοι από προθ. καταθ. Τράπεζας Πειραιώς</t>
  </si>
  <si>
    <t xml:space="preserve">ειδικές υπηρεσίες. </t>
  </si>
  <si>
    <t xml:space="preserve">        Σύνολο Κωδ. Αριθ. ΟΟΟΟ</t>
  </si>
  <si>
    <t xml:space="preserve">        Σύνολο Kωδ. Aριθμ.Ο8ΟΟ</t>
  </si>
  <si>
    <t xml:space="preserve">        Σύνολο Kωδ. Aριθ. 0400</t>
  </si>
  <si>
    <t xml:space="preserve">        Σύνολο Kωδ. Aριθ. 3510</t>
  </si>
  <si>
    <t xml:space="preserve">        Σύνολο Κωδ. Αριθ. 3350</t>
  </si>
  <si>
    <t xml:space="preserve">Η Διαχειριστική Επιτροπή </t>
  </si>
  <si>
    <t xml:space="preserve">Η Πρόεδρος του Τμήματος Ιστορίας - Αρχαιολογίας                       Ο Πρόεδρος του Τμήματος ΦΠΨ                                 </t>
  </si>
  <si>
    <t xml:space="preserve">Η Κοσμήτορας της Φιλοσοφικής Σχολής                                  Η Πρόεδρος του Τμήματος Φιλολογίας                                 </t>
  </si>
  <si>
    <t xml:space="preserve">                 Μόζερ Αμαλία                                                                        Καραμαλέγκου Ελένη</t>
  </si>
  <si>
    <t xml:space="preserve">Eσοδα υπέρ Ταμείων Πρόνοιας </t>
  </si>
  <si>
    <t>Εσοδα υπέρ Τ.Π.Δ.Υ.</t>
  </si>
  <si>
    <t>Εσοδα υπέρ λοιπών Οργανισμών</t>
  </si>
  <si>
    <t xml:space="preserve">Εσοδα υπέρ Οργαν. Απασχ. Εργατικού Δυναμικού </t>
  </si>
  <si>
    <t>α) Αποζημίωση των επιτροπών αξιολόγησης των βραβείων</t>
  </si>
  <si>
    <t xml:space="preserve">β) Αποζημίωση του γραμματέα της Διαχειριστικής Επιτρ. </t>
  </si>
  <si>
    <t xml:space="preserve">Μέχρι 5 επιστημονικά έργα </t>
  </si>
  <si>
    <t xml:space="preserve">(1,500.00Χ5=7,500.00) για το ακαδημ. έτος 2011-12 και </t>
  </si>
  <si>
    <t xml:space="preserve">(1,500.00Χ5=7,500.00) για το ακαδημ. έτος 2012-13 </t>
  </si>
  <si>
    <t>Απόδοση στα Ταμεία Πρόνοιας</t>
  </si>
  <si>
    <t>Απόδοση στο Τ.Π.Δ.Υ.</t>
  </si>
  <si>
    <t xml:space="preserve">Απόδοση στους λοιπούς Οργανισμούς των </t>
  </si>
  <si>
    <t xml:space="preserve">εισπράξεων που έγιναν  γι αυτούς </t>
  </si>
  <si>
    <t xml:space="preserve">Απόδοση στον  Οργαν. Απασχ. Εργατικού Δυναμικού </t>
  </si>
  <si>
    <t xml:space="preserve">Αγορά λοιπών αξιών </t>
  </si>
  <si>
    <t>Μέρισμα 3.119 μετοχών Ε.Τ.Ε.</t>
  </si>
  <si>
    <t>Έσοδα από πώληση μετοχών</t>
  </si>
  <si>
    <t>Εντολή Λογιστικής Εγγραφής  (Προθεσμ. Καταθ. Eurobank και αγορά μετοχών ΕΤΕ)</t>
  </si>
  <si>
    <t>Α Π Ο Λ Ο Γ Ι Σ Μ Ο Σ:  Oικονομικού έτους 2013</t>
  </si>
  <si>
    <t xml:space="preserve">                 Μαντζουράνη Ελένη                                                                  Σπανός Γεώργιος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</si>
</sst>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"/>
    <numFmt numFmtId="181" formatCode="#,##0.000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</numFmts>
  <fonts count="24">
    <font>
      <sz val="10"/>
      <name val="Arial"/>
      <family val="0"/>
    </font>
    <font>
      <b/>
      <sz val="11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sz val="11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7" borderId="1" applyNumberFormat="0" applyAlignment="0" applyProtection="0"/>
    <xf numFmtId="0" fontId="8" fillId="10" borderId="2" applyNumberFormat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4" fontId="2" fillId="0" borderId="11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" fontId="3" fillId="0" borderId="11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4" fontId="3" fillId="0" borderId="15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/>
    </xf>
    <xf numFmtId="4" fontId="2" fillId="0" borderId="13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2" fillId="0" borderId="11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showGridLines="0" tabSelected="1" zoomScale="85" zoomScaleNormal="85" zoomScalePageLayoutView="0" workbookViewId="0" topLeftCell="A187">
      <selection activeCell="D198" sqref="D198"/>
    </sheetView>
  </sheetViews>
  <sheetFormatPr defaultColWidth="9.140625" defaultRowHeight="12.75"/>
  <cols>
    <col min="1" max="1" width="8.57421875" style="13" customWidth="1"/>
    <col min="2" max="2" width="46.8515625" style="3" customWidth="1"/>
    <col min="3" max="3" width="11.7109375" style="4" customWidth="1"/>
    <col min="4" max="4" width="13.421875" style="4" customWidth="1"/>
    <col min="5" max="5" width="12.140625" style="3" customWidth="1"/>
    <col min="6" max="16384" width="9.140625" style="3" customWidth="1"/>
  </cols>
  <sheetData>
    <row r="1" spans="1:4" s="1" customFormat="1" ht="13.5">
      <c r="A1" s="12"/>
      <c r="B1" s="1" t="s">
        <v>0</v>
      </c>
      <c r="C1" s="2"/>
      <c r="D1" s="2"/>
    </row>
    <row r="2" spans="1:4" s="1" customFormat="1" ht="13.5">
      <c r="A2" s="12"/>
      <c r="C2" s="2"/>
      <c r="D2" s="2"/>
    </row>
    <row r="3" spans="1:4" s="1" customFormat="1" ht="13.5">
      <c r="A3" s="26" t="s">
        <v>1</v>
      </c>
      <c r="C3" s="2"/>
      <c r="D3" s="2"/>
    </row>
    <row r="4" spans="1:4" s="1" customFormat="1" ht="13.5">
      <c r="A4" s="25"/>
      <c r="B4" s="27"/>
      <c r="C4" s="28"/>
      <c r="D4" s="28"/>
    </row>
    <row r="5" spans="1:4" s="1" customFormat="1" ht="13.5">
      <c r="A5" s="26" t="s">
        <v>2</v>
      </c>
      <c r="B5" s="26"/>
      <c r="C5" s="29"/>
      <c r="D5" s="29"/>
    </row>
    <row r="6" spans="1:4" s="1" customFormat="1" ht="13.5">
      <c r="A6" s="25"/>
      <c r="B6" s="27" t="s">
        <v>125</v>
      </c>
      <c r="C6" s="28"/>
      <c r="D6" s="28"/>
    </row>
    <row r="7" spans="1:4" s="1" customFormat="1" ht="13.5">
      <c r="A7" s="25"/>
      <c r="B7" s="27" t="s">
        <v>124</v>
      </c>
      <c r="C7" s="28"/>
      <c r="D7" s="28"/>
    </row>
    <row r="8" spans="1:4" s="1" customFormat="1" ht="13.5">
      <c r="A8" s="25"/>
      <c r="B8" s="27" t="s">
        <v>123</v>
      </c>
      <c r="C8" s="28"/>
      <c r="D8" s="28"/>
    </row>
    <row r="9" spans="1:4" s="1" customFormat="1" ht="13.5">
      <c r="A9" s="25"/>
      <c r="B9" s="27"/>
      <c r="C9" s="28"/>
      <c r="D9" s="28"/>
    </row>
    <row r="10" spans="1:4" s="1" customFormat="1" ht="13.5">
      <c r="A10" s="12"/>
      <c r="B10" s="1" t="s">
        <v>165</v>
      </c>
      <c r="C10" s="2"/>
      <c r="D10" s="2"/>
    </row>
    <row r="11" spans="1:4" s="1" customFormat="1" ht="13.5">
      <c r="A11" s="12"/>
      <c r="C11" s="2"/>
      <c r="D11" s="2"/>
    </row>
    <row r="12" spans="1:5" s="1" customFormat="1" ht="15" customHeight="1">
      <c r="A12" s="43"/>
      <c r="B12" s="43"/>
      <c r="C12" s="44" t="s">
        <v>128</v>
      </c>
      <c r="D12" s="44" t="s">
        <v>129</v>
      </c>
      <c r="E12" s="44" t="s">
        <v>130</v>
      </c>
    </row>
    <row r="13" spans="1:5" s="1" customFormat="1" ht="13.5">
      <c r="A13" s="45" t="s">
        <v>3</v>
      </c>
      <c r="B13" s="45" t="s">
        <v>4</v>
      </c>
      <c r="C13" s="57" t="s">
        <v>135</v>
      </c>
      <c r="D13" s="46" t="s">
        <v>131</v>
      </c>
      <c r="E13" s="46" t="s">
        <v>132</v>
      </c>
    </row>
    <row r="14" spans="1:5" s="1" customFormat="1" ht="13.5">
      <c r="A14" s="47"/>
      <c r="B14" s="47"/>
      <c r="C14" s="48" t="s">
        <v>133</v>
      </c>
      <c r="D14" s="48" t="s">
        <v>133</v>
      </c>
      <c r="E14" s="48" t="s">
        <v>11</v>
      </c>
    </row>
    <row r="15" spans="1:5" s="1" customFormat="1" ht="13.5">
      <c r="A15" s="21"/>
      <c r="B15" s="19" t="s">
        <v>5</v>
      </c>
      <c r="C15" s="20"/>
      <c r="D15" s="20"/>
      <c r="E15" s="51"/>
    </row>
    <row r="16" spans="1:5" s="1" customFormat="1" ht="24.75" customHeight="1">
      <c r="A16" s="21"/>
      <c r="B16" s="39" t="s">
        <v>6</v>
      </c>
      <c r="C16" s="20"/>
      <c r="D16" s="20"/>
      <c r="E16" s="51"/>
    </row>
    <row r="17" spans="1:5" ht="24.75" customHeight="1">
      <c r="A17" s="17"/>
      <c r="B17" s="40" t="s">
        <v>7</v>
      </c>
      <c r="C17" s="6"/>
      <c r="D17" s="6"/>
      <c r="E17" s="9"/>
    </row>
    <row r="18" spans="1:5" ht="12.75">
      <c r="A18" s="17">
        <v>3000</v>
      </c>
      <c r="B18" s="15" t="s">
        <v>8</v>
      </c>
      <c r="C18" s="6"/>
      <c r="D18" s="6"/>
      <c r="E18" s="9"/>
    </row>
    <row r="19" spans="1:5" ht="12.75">
      <c r="A19" s="17">
        <v>3300</v>
      </c>
      <c r="B19" s="16" t="s">
        <v>9</v>
      </c>
      <c r="C19" s="6"/>
      <c r="D19" s="6"/>
      <c r="E19" s="9"/>
    </row>
    <row r="20" spans="1:5" ht="12.75">
      <c r="A20" s="17">
        <v>3350</v>
      </c>
      <c r="B20" s="16" t="s">
        <v>10</v>
      </c>
      <c r="C20" s="31"/>
      <c r="D20" s="31"/>
      <c r="E20" s="9"/>
    </row>
    <row r="21" spans="1:5" ht="12.75">
      <c r="A21" s="17">
        <v>3352</v>
      </c>
      <c r="B21" s="14" t="s">
        <v>163</v>
      </c>
      <c r="C21" s="34">
        <v>0</v>
      </c>
      <c r="D21" s="34">
        <v>99.01</v>
      </c>
      <c r="E21" s="67">
        <f>D21-C21</f>
        <v>99.01</v>
      </c>
    </row>
    <row r="22" spans="1:5" ht="12.75">
      <c r="A22" s="17">
        <v>3359</v>
      </c>
      <c r="B22" s="8" t="s">
        <v>10</v>
      </c>
      <c r="C22" s="34">
        <v>2740000</v>
      </c>
      <c r="D22" s="34">
        <v>2740000</v>
      </c>
      <c r="E22" s="52">
        <f>D22-C22</f>
        <v>0</v>
      </c>
    </row>
    <row r="23" spans="1:5" ht="12.75">
      <c r="A23" s="17"/>
      <c r="B23" s="69" t="s">
        <v>142</v>
      </c>
      <c r="C23" s="35">
        <f>SUM(C15:C22)</f>
        <v>2740000</v>
      </c>
      <c r="D23" s="35">
        <f>SUM(D15:D22)</f>
        <v>2740099.01</v>
      </c>
      <c r="E23" s="55">
        <f>D23-C23</f>
        <v>99.00999999977648</v>
      </c>
    </row>
    <row r="24" spans="1:5" ht="12.75">
      <c r="A24" s="17"/>
      <c r="B24" s="17"/>
      <c r="C24" s="6"/>
      <c r="D24" s="6"/>
      <c r="E24" s="9"/>
    </row>
    <row r="25" spans="1:5" ht="12.75">
      <c r="A25" s="17">
        <v>3500</v>
      </c>
      <c r="B25" s="15" t="s">
        <v>12</v>
      </c>
      <c r="C25" s="6"/>
      <c r="D25" s="6"/>
      <c r="E25" s="9"/>
    </row>
    <row r="26" spans="1:5" ht="12.75">
      <c r="A26" s="17"/>
      <c r="B26" s="15" t="s">
        <v>13</v>
      </c>
      <c r="C26" s="6"/>
      <c r="D26" s="6"/>
      <c r="E26" s="9"/>
    </row>
    <row r="27" spans="1:5" ht="12.75">
      <c r="A27" s="17">
        <v>3510</v>
      </c>
      <c r="B27" s="16" t="s">
        <v>14</v>
      </c>
      <c r="C27" s="6"/>
      <c r="D27" s="6"/>
      <c r="E27" s="9"/>
    </row>
    <row r="28" spans="1:5" ht="12.75">
      <c r="A28" s="17">
        <v>3511</v>
      </c>
      <c r="B28" s="14" t="s">
        <v>15</v>
      </c>
      <c r="C28" s="6"/>
      <c r="D28" s="6"/>
      <c r="E28" s="9"/>
    </row>
    <row r="29" spans="1:5" ht="12.75">
      <c r="A29" s="17"/>
      <c r="B29" s="14" t="s">
        <v>16</v>
      </c>
      <c r="C29" s="34">
        <v>6000</v>
      </c>
      <c r="D29" s="34">
        <v>54030.06</v>
      </c>
      <c r="E29" s="52">
        <f>D29-C29</f>
        <v>48030.06</v>
      </c>
    </row>
    <row r="30" spans="1:5" ht="12.75">
      <c r="A30" s="17">
        <v>3512</v>
      </c>
      <c r="B30" s="14" t="s">
        <v>121</v>
      </c>
      <c r="C30" s="34"/>
      <c r="D30" s="34"/>
      <c r="E30" s="67"/>
    </row>
    <row r="31" spans="1:5" ht="12.75">
      <c r="A31" s="17">
        <v>3513</v>
      </c>
      <c r="B31" s="14" t="s">
        <v>136</v>
      </c>
      <c r="C31" s="34"/>
      <c r="D31" s="34"/>
      <c r="E31" s="67"/>
    </row>
    <row r="32" spans="1:5" ht="12.75">
      <c r="A32" s="17">
        <v>3514</v>
      </c>
      <c r="B32" s="14" t="s">
        <v>122</v>
      </c>
      <c r="C32" s="34">
        <v>23000</v>
      </c>
      <c r="D32" s="34">
        <v>0</v>
      </c>
      <c r="E32" s="52">
        <f>D32-C32</f>
        <v>-23000</v>
      </c>
    </row>
    <row r="33" spans="1:5" ht="12.75">
      <c r="A33" s="17">
        <v>3515</v>
      </c>
      <c r="B33" s="41" t="s">
        <v>134</v>
      </c>
      <c r="C33" s="34"/>
      <c r="D33" s="34"/>
      <c r="E33" s="52"/>
    </row>
    <row r="34" spans="1:5" ht="12.75">
      <c r="A34" s="17"/>
      <c r="B34" s="69" t="s">
        <v>141</v>
      </c>
      <c r="C34" s="35">
        <f>SUM(C29:C33)</f>
        <v>29000</v>
      </c>
      <c r="D34" s="35">
        <f>SUM(D29:D33)</f>
        <v>54030.06</v>
      </c>
      <c r="E34" s="55">
        <f>D34-C34</f>
        <v>25030.059999999998</v>
      </c>
    </row>
    <row r="35" spans="1:5" ht="12.75">
      <c r="A35" s="17"/>
      <c r="B35" s="9"/>
      <c r="C35" s="6"/>
      <c r="D35" s="6"/>
      <c r="E35" s="9"/>
    </row>
    <row r="36" spans="1:5" ht="12.75">
      <c r="A36" s="17">
        <v>3520</v>
      </c>
      <c r="B36" s="15" t="s">
        <v>17</v>
      </c>
      <c r="C36" s="6"/>
      <c r="D36" s="6"/>
      <c r="E36" s="9"/>
    </row>
    <row r="37" spans="1:5" ht="12.75">
      <c r="A37" s="17">
        <v>3523</v>
      </c>
      <c r="B37" s="41" t="s">
        <v>162</v>
      </c>
      <c r="C37" s="34"/>
      <c r="D37" s="34"/>
      <c r="E37" s="52"/>
    </row>
    <row r="38" spans="1:5" ht="12.75">
      <c r="A38" s="17">
        <v>3526</v>
      </c>
      <c r="B38" s="14" t="s">
        <v>18</v>
      </c>
      <c r="C38" s="34">
        <v>52000</v>
      </c>
      <c r="D38" s="34">
        <v>61500.54</v>
      </c>
      <c r="E38" s="53">
        <f>D38-C38</f>
        <v>9500.54</v>
      </c>
    </row>
    <row r="39" spans="1:5" ht="12.75">
      <c r="A39" s="17"/>
      <c r="B39" s="69" t="s">
        <v>19</v>
      </c>
      <c r="C39" s="35">
        <f>SUM(C37:C38)</f>
        <v>52000</v>
      </c>
      <c r="D39" s="35">
        <f>SUM(D37:D38)</f>
        <v>61500.54</v>
      </c>
      <c r="E39" s="55">
        <f>D39-C39</f>
        <v>9500.54</v>
      </c>
    </row>
    <row r="40" spans="1:5" ht="12.75">
      <c r="A40" s="17"/>
      <c r="B40" s="69" t="s">
        <v>20</v>
      </c>
      <c r="C40" s="35">
        <f>SUM(C34,C39)</f>
        <v>81000</v>
      </c>
      <c r="D40" s="35">
        <f>SUM(D34,D39)</f>
        <v>115530.6</v>
      </c>
      <c r="E40" s="55">
        <f>D40-C40</f>
        <v>34530.600000000006</v>
      </c>
    </row>
    <row r="41" spans="1:5" ht="12.75">
      <c r="A41" s="17"/>
      <c r="B41" s="69" t="s">
        <v>21</v>
      </c>
      <c r="C41" s="35">
        <f>SUM(C23,C34,C39)</f>
        <v>2821000</v>
      </c>
      <c r="D41" s="35">
        <f>SUM(D23,D34,D39)</f>
        <v>2855629.61</v>
      </c>
      <c r="E41" s="55">
        <f>D41-C41</f>
        <v>34629.60999999987</v>
      </c>
    </row>
    <row r="42" spans="1:5" ht="12.75">
      <c r="A42" s="17"/>
      <c r="B42" s="18"/>
      <c r="C42" s="6"/>
      <c r="D42" s="6"/>
      <c r="E42" s="9"/>
    </row>
    <row r="43" spans="1:5" ht="12.75">
      <c r="A43" s="17">
        <v>5000</v>
      </c>
      <c r="B43" s="14" t="s">
        <v>22</v>
      </c>
      <c r="C43" s="6"/>
      <c r="D43" s="6"/>
      <c r="E43" s="9"/>
    </row>
    <row r="44" spans="1:5" ht="12.75">
      <c r="A44" s="17">
        <v>5200</v>
      </c>
      <c r="B44" s="16" t="s">
        <v>23</v>
      </c>
      <c r="C44" s="6"/>
      <c r="D44" s="6"/>
      <c r="E44" s="9"/>
    </row>
    <row r="45" spans="1:5" ht="12.75">
      <c r="A45" s="17">
        <v>5210</v>
      </c>
      <c r="B45" s="16" t="s">
        <v>24</v>
      </c>
      <c r="C45" s="6"/>
      <c r="D45" s="6"/>
      <c r="E45" s="9"/>
    </row>
    <row r="46" spans="1:5" ht="12.75">
      <c r="A46" s="17"/>
      <c r="B46" s="15" t="s">
        <v>25</v>
      </c>
      <c r="C46" s="6"/>
      <c r="D46" s="6"/>
      <c r="E46" s="9"/>
    </row>
    <row r="47" spans="1:5" ht="12.75">
      <c r="A47" s="17">
        <v>5211</v>
      </c>
      <c r="B47" s="9" t="s">
        <v>26</v>
      </c>
      <c r="C47" s="34">
        <v>1000</v>
      </c>
      <c r="D47" s="34">
        <v>5.59</v>
      </c>
      <c r="E47" s="52">
        <f>D47-C47</f>
        <v>-994.41</v>
      </c>
    </row>
    <row r="48" spans="1:5" s="75" customFormat="1" ht="12.75">
      <c r="A48" s="72">
        <v>5220</v>
      </c>
      <c r="B48" s="73" t="s">
        <v>147</v>
      </c>
      <c r="C48" s="74"/>
      <c r="D48" s="74"/>
      <c r="E48" s="78"/>
    </row>
    <row r="49" spans="1:5" s="75" customFormat="1" ht="12.75">
      <c r="A49" s="72">
        <v>5221</v>
      </c>
      <c r="B49" s="76" t="s">
        <v>148</v>
      </c>
      <c r="C49" s="74">
        <v>300</v>
      </c>
      <c r="D49" s="74">
        <v>0</v>
      </c>
      <c r="E49" s="79">
        <f>D49-C49</f>
        <v>-300</v>
      </c>
    </row>
    <row r="50" spans="1:5" s="75" customFormat="1" ht="12.75">
      <c r="A50" s="72">
        <v>5250</v>
      </c>
      <c r="B50" s="73" t="s">
        <v>149</v>
      </c>
      <c r="C50" s="74"/>
      <c r="D50" s="74"/>
      <c r="E50" s="79"/>
    </row>
    <row r="51" spans="1:5" s="75" customFormat="1" ht="12.75">
      <c r="A51" s="72">
        <v>5252</v>
      </c>
      <c r="B51" s="76" t="s">
        <v>150</v>
      </c>
      <c r="C51" s="74">
        <v>300</v>
      </c>
      <c r="D51" s="74">
        <v>0</v>
      </c>
      <c r="E51" s="79">
        <f>D51-C51</f>
        <v>-300</v>
      </c>
    </row>
    <row r="52" spans="1:5" ht="12.75">
      <c r="A52" s="17">
        <v>5260</v>
      </c>
      <c r="B52" s="7" t="s">
        <v>27</v>
      </c>
      <c r="C52" s="6"/>
      <c r="D52" s="6"/>
      <c r="E52" s="9"/>
    </row>
    <row r="53" spans="1:5" ht="12.75">
      <c r="A53" s="17"/>
      <c r="B53" s="7" t="s">
        <v>28</v>
      </c>
      <c r="C53" s="6"/>
      <c r="D53" s="6"/>
      <c r="E53" s="9"/>
    </row>
    <row r="54" spans="1:5" ht="12.75">
      <c r="A54" s="17">
        <v>5261</v>
      </c>
      <c r="B54" s="9" t="s">
        <v>29</v>
      </c>
      <c r="C54" s="34"/>
      <c r="D54" s="34"/>
      <c r="E54" s="9"/>
    </row>
    <row r="55" spans="1:5" ht="12.75">
      <c r="A55" s="17"/>
      <c r="B55" s="9" t="s">
        <v>30</v>
      </c>
      <c r="C55" s="34">
        <v>300</v>
      </c>
      <c r="D55" s="34">
        <v>0</v>
      </c>
      <c r="E55" s="52">
        <f>D55-C55</f>
        <v>-300</v>
      </c>
    </row>
    <row r="56" spans="1:5" ht="12.75">
      <c r="A56" s="17">
        <v>5269</v>
      </c>
      <c r="B56" s="9" t="s">
        <v>31</v>
      </c>
      <c r="C56" s="34">
        <v>50</v>
      </c>
      <c r="D56" s="34">
        <v>0</v>
      </c>
      <c r="E56" s="52">
        <f>D56-C56</f>
        <v>-50</v>
      </c>
    </row>
    <row r="57" spans="1:5" ht="12.75">
      <c r="A57" s="19"/>
      <c r="B57" s="7" t="s">
        <v>32</v>
      </c>
      <c r="C57" s="35">
        <f>SUM(C47:C56)</f>
        <v>1950</v>
      </c>
      <c r="D57" s="35">
        <f>SUM(D47:D56)</f>
        <v>5.59</v>
      </c>
      <c r="E57" s="55">
        <f>D57-C57</f>
        <v>-1944.41</v>
      </c>
    </row>
    <row r="58" ht="12.75">
      <c r="B58" s="22" t="s">
        <v>33</v>
      </c>
    </row>
    <row r="60" spans="1:5" s="1" customFormat="1" ht="15" customHeight="1">
      <c r="A60" s="43"/>
      <c r="B60" s="43"/>
      <c r="C60" s="44" t="s">
        <v>128</v>
      </c>
      <c r="D60" s="44" t="s">
        <v>129</v>
      </c>
      <c r="E60" s="44" t="s">
        <v>130</v>
      </c>
    </row>
    <row r="61" spans="1:5" s="1" customFormat="1" ht="13.5">
      <c r="A61" s="45" t="s">
        <v>3</v>
      </c>
      <c r="B61" s="45" t="s">
        <v>4</v>
      </c>
      <c r="C61" s="57" t="s">
        <v>135</v>
      </c>
      <c r="D61" s="46" t="s">
        <v>131</v>
      </c>
      <c r="E61" s="46" t="s">
        <v>132</v>
      </c>
    </row>
    <row r="62" spans="1:5" s="1" customFormat="1" ht="13.5">
      <c r="A62" s="47"/>
      <c r="B62" s="47"/>
      <c r="C62" s="48" t="s">
        <v>133</v>
      </c>
      <c r="D62" s="48" t="s">
        <v>133</v>
      </c>
      <c r="E62" s="48" t="s">
        <v>11</v>
      </c>
    </row>
    <row r="63" spans="1:5" ht="12.75">
      <c r="A63" s="17"/>
      <c r="B63" s="9" t="s">
        <v>34</v>
      </c>
      <c r="C63" s="34">
        <f>C57</f>
        <v>1950</v>
      </c>
      <c r="D63" s="34">
        <f>D57</f>
        <v>5.59</v>
      </c>
      <c r="E63" s="54">
        <f>D63-C63</f>
        <v>-1944.41</v>
      </c>
    </row>
    <row r="64" spans="1:5" ht="12.75">
      <c r="A64" s="17"/>
      <c r="B64" s="9"/>
      <c r="C64" s="6"/>
      <c r="D64" s="6"/>
      <c r="E64" s="9"/>
    </row>
    <row r="65" spans="1:5" ht="12.75">
      <c r="A65" s="17">
        <v>5290</v>
      </c>
      <c r="B65" s="15" t="s">
        <v>35</v>
      </c>
      <c r="C65" s="6"/>
      <c r="D65" s="6"/>
      <c r="E65" s="9"/>
    </row>
    <row r="66" spans="1:5" ht="12.75">
      <c r="A66" s="17"/>
      <c r="B66" s="15" t="s">
        <v>36</v>
      </c>
      <c r="C66" s="6"/>
      <c r="D66" s="6"/>
      <c r="E66" s="9"/>
    </row>
    <row r="67" spans="1:5" ht="12.75">
      <c r="A67" s="17"/>
      <c r="B67" s="15" t="s">
        <v>37</v>
      </c>
      <c r="C67" s="6"/>
      <c r="D67" s="6"/>
      <c r="E67" s="9"/>
    </row>
    <row r="68" spans="1:5" ht="12.75">
      <c r="A68" s="17">
        <v>5291</v>
      </c>
      <c r="B68" s="9" t="s">
        <v>38</v>
      </c>
      <c r="C68" s="34">
        <v>3500</v>
      </c>
      <c r="D68" s="34">
        <v>14.28</v>
      </c>
      <c r="E68" s="52">
        <f>D68-C68</f>
        <v>-3485.72</v>
      </c>
    </row>
    <row r="69" spans="1:5" ht="12.75">
      <c r="A69" s="17">
        <v>5292</v>
      </c>
      <c r="B69" s="9" t="s">
        <v>39</v>
      </c>
      <c r="C69" s="6"/>
      <c r="D69" s="6"/>
      <c r="E69" s="9"/>
    </row>
    <row r="70" spans="1:5" ht="12.75">
      <c r="A70" s="17"/>
      <c r="B70" s="9" t="s">
        <v>40</v>
      </c>
      <c r="C70" s="36">
        <v>200</v>
      </c>
      <c r="D70" s="36">
        <v>0</v>
      </c>
      <c r="E70" s="52">
        <f>D70-C70</f>
        <v>-200</v>
      </c>
    </row>
    <row r="71" spans="1:5" ht="12.75">
      <c r="A71" s="17"/>
      <c r="B71" s="69" t="s">
        <v>41</v>
      </c>
      <c r="C71" s="36">
        <f>SUM(C63:C70)</f>
        <v>5650</v>
      </c>
      <c r="D71" s="36">
        <f>SUM(D63:D70)</f>
        <v>19.869999999999997</v>
      </c>
      <c r="E71" s="55">
        <f>D71-C71</f>
        <v>-5630.13</v>
      </c>
    </row>
    <row r="72" spans="1:5" ht="12.75">
      <c r="A72" s="17"/>
      <c r="B72" s="8"/>
      <c r="C72" s="6"/>
      <c r="D72" s="6"/>
      <c r="E72" s="9"/>
    </row>
    <row r="73" spans="1:5" ht="12.75">
      <c r="A73" s="17">
        <v>5400</v>
      </c>
      <c r="B73" s="32" t="s">
        <v>42</v>
      </c>
      <c r="C73" s="6"/>
      <c r="D73" s="6"/>
      <c r="E73" s="9"/>
    </row>
    <row r="74" spans="1:5" ht="12.75">
      <c r="A74" s="17">
        <v>5410</v>
      </c>
      <c r="B74" s="32" t="s">
        <v>42</v>
      </c>
      <c r="C74" s="34"/>
      <c r="D74" s="34"/>
      <c r="E74" s="52"/>
    </row>
    <row r="75" spans="1:5" ht="12.75">
      <c r="A75" s="17">
        <v>5412</v>
      </c>
      <c r="B75" s="8" t="s">
        <v>43</v>
      </c>
      <c r="C75" s="36"/>
      <c r="D75" s="36"/>
      <c r="E75" s="36"/>
    </row>
    <row r="76" spans="1:5" ht="12.75">
      <c r="A76" s="17"/>
      <c r="B76" s="69" t="s">
        <v>44</v>
      </c>
      <c r="C76" s="36">
        <f>SUM(C73:C75)</f>
        <v>0</v>
      </c>
      <c r="D76" s="36">
        <f>SUM(D73:D75)</f>
        <v>0</v>
      </c>
      <c r="E76" s="36"/>
    </row>
    <row r="77" spans="1:5" ht="12.75">
      <c r="A77" s="17"/>
      <c r="B77" s="69" t="s">
        <v>45</v>
      </c>
      <c r="C77" s="36">
        <f>SUM(C76,C71)</f>
        <v>5650</v>
      </c>
      <c r="D77" s="36">
        <f>SUM(D76,D71)</f>
        <v>19.869999999999997</v>
      </c>
      <c r="E77" s="55">
        <f>D77-C77</f>
        <v>-5630.13</v>
      </c>
    </row>
    <row r="78" spans="1:5" ht="12.75">
      <c r="A78" s="17"/>
      <c r="B78" s="69" t="s">
        <v>46</v>
      </c>
      <c r="C78" s="36">
        <f>SUM(C41,C77)</f>
        <v>2826650</v>
      </c>
      <c r="D78" s="36">
        <f>SUM(D41,D77)</f>
        <v>2855649.48</v>
      </c>
      <c r="E78" s="55">
        <f>D78-C78</f>
        <v>28999.47999999998</v>
      </c>
    </row>
    <row r="79" spans="1:5" ht="12.75">
      <c r="A79" s="17"/>
      <c r="B79" s="69" t="s">
        <v>47</v>
      </c>
      <c r="C79" s="35">
        <f>SUM(C78)</f>
        <v>2826650</v>
      </c>
      <c r="D79" s="35">
        <f>SUM(D78)</f>
        <v>2855649.48</v>
      </c>
      <c r="E79" s="54"/>
    </row>
    <row r="80" spans="1:5" ht="12.75">
      <c r="A80" s="17"/>
      <c r="B80" s="69" t="s">
        <v>48</v>
      </c>
      <c r="C80" s="58">
        <f>C186</f>
        <v>2897000</v>
      </c>
      <c r="D80" s="58">
        <f>D186</f>
        <v>2902406.56</v>
      </c>
      <c r="E80" s="52"/>
    </row>
    <row r="81" spans="1:5" ht="12.75">
      <c r="A81" s="17"/>
      <c r="B81" s="9"/>
      <c r="C81" s="58">
        <f>SUM(C79:C80)</f>
        <v>5723650</v>
      </c>
      <c r="D81" s="58">
        <f>SUM(D79:D80)</f>
        <v>5758056.04</v>
      </c>
      <c r="E81" s="52"/>
    </row>
    <row r="82" spans="1:5" ht="12.75">
      <c r="A82" s="17"/>
      <c r="B82" s="9"/>
      <c r="C82" s="6"/>
      <c r="D82" s="6"/>
      <c r="E82" s="9"/>
    </row>
    <row r="83" spans="1:5" ht="12.75">
      <c r="A83" s="17"/>
      <c r="B83" s="9"/>
      <c r="C83" s="6"/>
      <c r="D83" s="6"/>
      <c r="E83" s="9"/>
    </row>
    <row r="84" spans="1:5" ht="12.75">
      <c r="A84" s="17"/>
      <c r="B84" s="9"/>
      <c r="C84" s="6"/>
      <c r="D84" s="6"/>
      <c r="E84" s="9"/>
    </row>
    <row r="85" spans="1:5" ht="12.75">
      <c r="A85" s="17"/>
      <c r="B85" s="5" t="s">
        <v>49</v>
      </c>
      <c r="C85" s="6"/>
      <c r="D85" s="6"/>
      <c r="E85" s="9"/>
    </row>
    <row r="86" spans="1:5" ht="12.75">
      <c r="A86" s="17"/>
      <c r="B86" s="24"/>
      <c r="C86" s="6"/>
      <c r="D86" s="6"/>
      <c r="E86" s="9"/>
    </row>
    <row r="87" spans="1:5" ht="12.75">
      <c r="A87" s="17"/>
      <c r="B87" s="5" t="s">
        <v>50</v>
      </c>
      <c r="C87" s="6"/>
      <c r="D87" s="6"/>
      <c r="E87" s="9"/>
    </row>
    <row r="88" spans="1:5" ht="12.75">
      <c r="A88" s="17"/>
      <c r="B88" s="24"/>
      <c r="C88" s="6"/>
      <c r="D88" s="6"/>
      <c r="E88" s="9"/>
    </row>
    <row r="89" spans="1:5" ht="12.75">
      <c r="A89" s="17"/>
      <c r="B89" s="5" t="s">
        <v>51</v>
      </c>
      <c r="C89" s="6"/>
      <c r="D89" s="6"/>
      <c r="E89" s="9"/>
    </row>
    <row r="90" spans="1:5" ht="12.75">
      <c r="A90" s="17"/>
      <c r="B90" s="9"/>
      <c r="C90" s="6"/>
      <c r="D90" s="6"/>
      <c r="E90" s="9"/>
    </row>
    <row r="91" spans="1:5" ht="12.75">
      <c r="A91" s="17" t="s">
        <v>52</v>
      </c>
      <c r="B91" s="15" t="s">
        <v>53</v>
      </c>
      <c r="C91" s="6"/>
      <c r="D91" s="6"/>
      <c r="E91" s="9"/>
    </row>
    <row r="92" spans="1:5" ht="12.75">
      <c r="A92" s="24" t="s">
        <v>54</v>
      </c>
      <c r="B92" s="15" t="s">
        <v>55</v>
      </c>
      <c r="C92" s="6"/>
      <c r="D92" s="6"/>
      <c r="E92" s="9"/>
    </row>
    <row r="93" spans="1:5" ht="12.75">
      <c r="A93" s="24"/>
      <c r="B93" s="15" t="s">
        <v>56</v>
      </c>
      <c r="C93" s="6"/>
      <c r="D93" s="6"/>
      <c r="E93" s="9"/>
    </row>
    <row r="94" spans="1:5" ht="12.75">
      <c r="A94" s="17" t="s">
        <v>57</v>
      </c>
      <c r="B94" s="15" t="s">
        <v>58</v>
      </c>
      <c r="C94" s="6"/>
      <c r="D94" s="6"/>
      <c r="E94" s="9"/>
    </row>
    <row r="95" spans="1:5" ht="12.75">
      <c r="A95" s="17" t="s">
        <v>59</v>
      </c>
      <c r="B95" s="14" t="s">
        <v>60</v>
      </c>
      <c r="C95" s="6"/>
      <c r="D95" s="6"/>
      <c r="E95" s="9"/>
    </row>
    <row r="96" spans="1:5" ht="12.75">
      <c r="A96" s="17"/>
      <c r="B96" s="14" t="s">
        <v>61</v>
      </c>
      <c r="C96" s="34"/>
      <c r="D96" s="34"/>
      <c r="E96" s="52"/>
    </row>
    <row r="97" spans="1:5" ht="12.75">
      <c r="A97" s="77"/>
      <c r="B97" s="78" t="s">
        <v>151</v>
      </c>
      <c r="C97" s="34">
        <v>15000</v>
      </c>
      <c r="D97" s="34">
        <v>0</v>
      </c>
      <c r="E97" s="52">
        <f>D97-C97:C97</f>
        <v>-15000</v>
      </c>
    </row>
    <row r="98" spans="1:5" ht="12.75">
      <c r="A98" s="77"/>
      <c r="B98" s="78" t="s">
        <v>152</v>
      </c>
      <c r="C98" s="34">
        <v>3000</v>
      </c>
      <c r="D98" s="34">
        <v>0</v>
      </c>
      <c r="E98" s="52">
        <f>D98-C98:C98</f>
        <v>-3000</v>
      </c>
    </row>
    <row r="99" spans="1:5" ht="12.75">
      <c r="A99" s="17"/>
      <c r="B99" s="69" t="s">
        <v>62</v>
      </c>
      <c r="C99" s="35">
        <f>SUM(C96:C98)</f>
        <v>18000</v>
      </c>
      <c r="D99" s="35">
        <f>SUM(D96:D98)</f>
        <v>0</v>
      </c>
      <c r="E99" s="55">
        <f>D99-C99</f>
        <v>-18000</v>
      </c>
    </row>
    <row r="100" spans="1:5" ht="12.75">
      <c r="A100" s="17"/>
      <c r="B100" s="14"/>
      <c r="C100" s="6"/>
      <c r="D100" s="6"/>
      <c r="E100" s="9"/>
    </row>
    <row r="101" spans="1:5" ht="12.75">
      <c r="A101" s="17" t="s">
        <v>63</v>
      </c>
      <c r="B101" s="15" t="s">
        <v>64</v>
      </c>
      <c r="C101" s="6"/>
      <c r="D101" s="6"/>
      <c r="E101" s="9"/>
    </row>
    <row r="102" spans="1:5" ht="12.75">
      <c r="A102" s="17" t="s">
        <v>65</v>
      </c>
      <c r="B102" s="16" t="s">
        <v>66</v>
      </c>
      <c r="C102" s="6"/>
      <c r="D102" s="6"/>
      <c r="E102" s="9"/>
    </row>
    <row r="103" spans="1:5" ht="12.75">
      <c r="A103" s="17" t="s">
        <v>67</v>
      </c>
      <c r="B103" s="14" t="s">
        <v>68</v>
      </c>
      <c r="C103" s="34">
        <v>1000</v>
      </c>
      <c r="D103" s="34">
        <v>6.15</v>
      </c>
      <c r="E103" s="52">
        <f>D103-C103</f>
        <v>-993.85</v>
      </c>
    </row>
    <row r="104" spans="1:5" ht="12.75">
      <c r="A104" s="17" t="s">
        <v>69</v>
      </c>
      <c r="B104" s="9" t="s">
        <v>70</v>
      </c>
      <c r="C104" s="6"/>
      <c r="D104" s="6"/>
      <c r="E104" s="9"/>
    </row>
    <row r="105" spans="1:5" ht="12.75" customHeight="1">
      <c r="A105" s="17"/>
      <c r="B105" s="49" t="s">
        <v>137</v>
      </c>
      <c r="C105" s="34">
        <v>0</v>
      </c>
      <c r="D105" s="34"/>
      <c r="E105" s="9"/>
    </row>
    <row r="106" spans="1:5" ht="12.75">
      <c r="A106" s="17"/>
      <c r="B106" s="69" t="s">
        <v>140</v>
      </c>
      <c r="C106" s="35">
        <f>SUM(C102:C105)</f>
        <v>1000</v>
      </c>
      <c r="D106" s="35">
        <f>SUM(D103:D105)</f>
        <v>6.15</v>
      </c>
      <c r="E106" s="55">
        <f>D106-C106</f>
        <v>-993.85</v>
      </c>
    </row>
    <row r="107" spans="1:5" ht="12.75">
      <c r="A107" s="17"/>
      <c r="B107" s="17"/>
      <c r="C107" s="6"/>
      <c r="D107" s="6"/>
      <c r="E107" s="9"/>
    </row>
    <row r="108" spans="1:5" ht="12.75">
      <c r="A108" s="17" t="s">
        <v>71</v>
      </c>
      <c r="B108" s="15" t="s">
        <v>72</v>
      </c>
      <c r="C108" s="6"/>
      <c r="D108" s="6"/>
      <c r="E108" s="9"/>
    </row>
    <row r="109" spans="1:5" ht="12.75">
      <c r="A109" s="17" t="s">
        <v>73</v>
      </c>
      <c r="B109" s="16" t="s">
        <v>74</v>
      </c>
      <c r="C109" s="6"/>
      <c r="D109" s="6"/>
      <c r="E109" s="9"/>
    </row>
    <row r="110" spans="1:5" ht="12.75">
      <c r="A110" s="17" t="s">
        <v>75</v>
      </c>
      <c r="B110" s="9" t="s">
        <v>76</v>
      </c>
      <c r="C110" s="34">
        <v>1000</v>
      </c>
      <c r="D110" s="34">
        <v>224.04</v>
      </c>
      <c r="E110" s="52">
        <f>D110-C110</f>
        <v>-775.96</v>
      </c>
    </row>
    <row r="111" spans="1:5" ht="12.75">
      <c r="A111" s="17" t="s">
        <v>77</v>
      </c>
      <c r="B111" s="9" t="s">
        <v>126</v>
      </c>
      <c r="C111" s="6"/>
      <c r="D111" s="6"/>
      <c r="E111" s="9"/>
    </row>
    <row r="112" spans="1:5" ht="12.75">
      <c r="A112" s="17"/>
      <c r="B112" s="9" t="s">
        <v>127</v>
      </c>
      <c r="C112" s="6"/>
      <c r="D112" s="6"/>
      <c r="E112" s="9"/>
    </row>
    <row r="113" spans="1:5" ht="12.75">
      <c r="A113" s="77"/>
      <c r="B113" s="9" t="s">
        <v>153</v>
      </c>
      <c r="C113" s="34">
        <v>15000</v>
      </c>
      <c r="D113" s="34">
        <v>0</v>
      </c>
      <c r="E113" s="9"/>
    </row>
    <row r="114" spans="1:5" ht="12.75">
      <c r="A114" s="77"/>
      <c r="B114" s="9" t="s">
        <v>154</v>
      </c>
      <c r="C114" s="70"/>
      <c r="D114" s="70"/>
      <c r="E114" s="9"/>
    </row>
    <row r="115" spans="1:5" ht="12.75">
      <c r="A115" s="77"/>
      <c r="B115" s="9" t="s">
        <v>155</v>
      </c>
      <c r="C115" s="42"/>
      <c r="D115" s="42"/>
      <c r="E115" s="9"/>
    </row>
    <row r="116" spans="1:5" ht="12.75">
      <c r="A116" s="19"/>
      <c r="B116" s="7" t="s">
        <v>78</v>
      </c>
      <c r="C116" s="35">
        <f>SUM(C110:C115)</f>
        <v>16000</v>
      </c>
      <c r="D116" s="35">
        <f>SUM(D110:D115)</f>
        <v>224.04</v>
      </c>
      <c r="E116" s="55">
        <f>D116-C116</f>
        <v>-15775.96</v>
      </c>
    </row>
    <row r="117" ht="12.75">
      <c r="B117" s="22" t="s">
        <v>33</v>
      </c>
    </row>
    <row r="119" spans="1:5" s="1" customFormat="1" ht="15" customHeight="1">
      <c r="A119" s="43"/>
      <c r="B119" s="43"/>
      <c r="C119" s="44" t="s">
        <v>128</v>
      </c>
      <c r="D119" s="44" t="s">
        <v>129</v>
      </c>
      <c r="E119" s="44" t="s">
        <v>130</v>
      </c>
    </row>
    <row r="120" spans="1:5" s="1" customFormat="1" ht="13.5">
      <c r="A120" s="45" t="s">
        <v>3</v>
      </c>
      <c r="B120" s="45" t="s">
        <v>4</v>
      </c>
      <c r="C120" s="57" t="s">
        <v>135</v>
      </c>
      <c r="D120" s="46" t="s">
        <v>131</v>
      </c>
      <c r="E120" s="46" t="s">
        <v>132</v>
      </c>
    </row>
    <row r="121" spans="1:5" s="1" customFormat="1" ht="13.5">
      <c r="A121" s="47"/>
      <c r="B121" s="47"/>
      <c r="C121" s="48" t="s">
        <v>133</v>
      </c>
      <c r="D121" s="48" t="s">
        <v>133</v>
      </c>
      <c r="E121" s="48" t="s">
        <v>11</v>
      </c>
    </row>
    <row r="122" spans="1:5" ht="12.75">
      <c r="A122" s="17"/>
      <c r="B122" s="9" t="s">
        <v>79</v>
      </c>
      <c r="C122" s="34">
        <f>C116</f>
        <v>16000</v>
      </c>
      <c r="D122" s="34">
        <f>D116</f>
        <v>224.04</v>
      </c>
      <c r="E122" s="54">
        <f>D122-C122</f>
        <v>-15775.96</v>
      </c>
    </row>
    <row r="123" spans="1:5" ht="12.75">
      <c r="A123" s="17"/>
      <c r="B123" s="9"/>
      <c r="C123" s="6"/>
      <c r="D123" s="6"/>
      <c r="E123" s="9"/>
    </row>
    <row r="124" spans="1:5" ht="12.75">
      <c r="A124" s="17" t="s">
        <v>80</v>
      </c>
      <c r="B124" s="7" t="s">
        <v>81</v>
      </c>
      <c r="C124" s="6"/>
      <c r="D124" s="6"/>
      <c r="E124" s="9"/>
    </row>
    <row r="125" spans="1:5" ht="12.75">
      <c r="A125" s="17" t="s">
        <v>82</v>
      </c>
      <c r="B125" s="9" t="s">
        <v>81</v>
      </c>
      <c r="C125" s="34">
        <v>1000</v>
      </c>
      <c r="D125" s="34">
        <v>0</v>
      </c>
      <c r="E125" s="52">
        <f>D125-C125</f>
        <v>-1000</v>
      </c>
    </row>
    <row r="126" spans="1:5" ht="12.75">
      <c r="A126" s="17"/>
      <c r="B126" s="69" t="s">
        <v>139</v>
      </c>
      <c r="C126" s="35">
        <f>SUM(C122:C125)</f>
        <v>17000</v>
      </c>
      <c r="D126" s="35">
        <f>SUM(D122:D125)</f>
        <v>224.04</v>
      </c>
      <c r="E126" s="55">
        <f>D126-C126</f>
        <v>-16775.96</v>
      </c>
    </row>
    <row r="127" spans="1:5" ht="12.75">
      <c r="A127" s="17"/>
      <c r="B127" s="69" t="s">
        <v>138</v>
      </c>
      <c r="C127" s="37">
        <f>SUM(C99,C106,C126)</f>
        <v>36000</v>
      </c>
      <c r="D127" s="37">
        <f>SUM(D99,D106,D126)</f>
        <v>230.19</v>
      </c>
      <c r="E127" s="55">
        <f>D127-C127</f>
        <v>-35769.81</v>
      </c>
    </row>
    <row r="128" spans="1:5" ht="12.75">
      <c r="A128" s="17"/>
      <c r="B128" s="18"/>
      <c r="C128" s="30"/>
      <c r="D128" s="30"/>
      <c r="E128" s="9"/>
    </row>
    <row r="129" spans="1:5" ht="12.75">
      <c r="A129" s="17">
        <v>3000</v>
      </c>
      <c r="B129" s="15" t="s">
        <v>83</v>
      </c>
      <c r="C129" s="6"/>
      <c r="D129" s="6"/>
      <c r="E129" s="9"/>
    </row>
    <row r="130" spans="1:5" ht="12.75">
      <c r="A130" s="17"/>
      <c r="B130" s="15" t="s">
        <v>84</v>
      </c>
      <c r="C130" s="6"/>
      <c r="D130" s="6"/>
      <c r="E130" s="9"/>
    </row>
    <row r="131" spans="1:5" ht="12.75">
      <c r="A131" s="17">
        <v>3300</v>
      </c>
      <c r="B131" s="15" t="s">
        <v>85</v>
      </c>
      <c r="C131" s="6"/>
      <c r="D131" s="6"/>
      <c r="E131" s="9"/>
    </row>
    <row r="132" spans="1:5" ht="12.75">
      <c r="A132" s="17">
        <v>3310</v>
      </c>
      <c r="B132" s="15" t="s">
        <v>86</v>
      </c>
      <c r="C132" s="6"/>
      <c r="D132" s="6"/>
      <c r="E132" s="9"/>
    </row>
    <row r="133" spans="1:5" ht="12.75">
      <c r="A133" s="17"/>
      <c r="B133" s="15" t="s">
        <v>87</v>
      </c>
      <c r="C133" s="6"/>
      <c r="D133" s="6"/>
      <c r="E133" s="9"/>
    </row>
    <row r="134" spans="1:5" ht="12.75">
      <c r="A134" s="17"/>
      <c r="B134" s="15" t="s">
        <v>88</v>
      </c>
      <c r="C134" s="6"/>
      <c r="D134" s="6"/>
      <c r="E134" s="9"/>
    </row>
    <row r="135" spans="1:5" ht="12.75">
      <c r="A135" s="17">
        <v>3311</v>
      </c>
      <c r="B135" s="9" t="s">
        <v>89</v>
      </c>
      <c r="C135" s="6"/>
      <c r="D135" s="6"/>
      <c r="E135" s="9"/>
    </row>
    <row r="136" spans="1:5" ht="12.75">
      <c r="A136" s="17"/>
      <c r="B136" s="11" t="s">
        <v>90</v>
      </c>
      <c r="C136" s="34">
        <v>1000</v>
      </c>
      <c r="D136" s="34">
        <v>5.59</v>
      </c>
      <c r="E136" s="52">
        <f>D136-C136</f>
        <v>-994.41</v>
      </c>
    </row>
    <row r="137" spans="1:5" s="75" customFormat="1" ht="12.75">
      <c r="A137" s="72">
        <v>3320</v>
      </c>
      <c r="B137" s="73" t="s">
        <v>156</v>
      </c>
      <c r="C137" s="74"/>
      <c r="D137" s="74"/>
      <c r="E137" s="78"/>
    </row>
    <row r="138" spans="1:5" s="75" customFormat="1" ht="12.75">
      <c r="A138" s="72">
        <v>3321</v>
      </c>
      <c r="B138" s="76" t="s">
        <v>157</v>
      </c>
      <c r="C138" s="74">
        <v>300</v>
      </c>
      <c r="D138" s="74">
        <v>0</v>
      </c>
      <c r="E138" s="79">
        <f>D138-C138</f>
        <v>-300</v>
      </c>
    </row>
    <row r="139" spans="1:5" s="75" customFormat="1" ht="12.75">
      <c r="A139" s="72">
        <v>3350</v>
      </c>
      <c r="B139" s="73" t="s">
        <v>158</v>
      </c>
      <c r="C139" s="74"/>
      <c r="D139" s="74"/>
      <c r="E139" s="78"/>
    </row>
    <row r="140" spans="1:5" s="75" customFormat="1" ht="12.75">
      <c r="A140" s="72"/>
      <c r="B140" s="76" t="s">
        <v>159</v>
      </c>
      <c r="C140" s="74"/>
      <c r="D140" s="74"/>
      <c r="E140" s="78"/>
    </row>
    <row r="141" spans="1:5" s="75" customFormat="1" ht="12.75">
      <c r="A141" s="72">
        <v>3352</v>
      </c>
      <c r="B141" s="76" t="s">
        <v>160</v>
      </c>
      <c r="C141" s="74">
        <v>300</v>
      </c>
      <c r="D141" s="74">
        <v>0</v>
      </c>
      <c r="E141" s="79">
        <f>D141-C141</f>
        <v>-300</v>
      </c>
    </row>
    <row r="142" spans="1:5" ht="12.75">
      <c r="A142" s="17">
        <v>3360</v>
      </c>
      <c r="B142" s="33" t="s">
        <v>91</v>
      </c>
      <c r="C142" s="6"/>
      <c r="D142" s="6"/>
      <c r="E142" s="9"/>
    </row>
    <row r="143" spans="1:5" ht="12.75">
      <c r="A143" s="17"/>
      <c r="B143" s="33" t="s">
        <v>92</v>
      </c>
      <c r="C143" s="6"/>
      <c r="D143" s="6"/>
      <c r="E143" s="9"/>
    </row>
    <row r="144" spans="1:5" ht="12.75">
      <c r="A144" s="17">
        <v>3361</v>
      </c>
      <c r="B144" s="11" t="s">
        <v>93</v>
      </c>
      <c r="C144" s="6"/>
      <c r="D144" s="6"/>
      <c r="E144" s="9"/>
    </row>
    <row r="145" spans="1:5" ht="12.75">
      <c r="A145" s="17"/>
      <c r="B145" s="11" t="s">
        <v>30</v>
      </c>
      <c r="C145" s="34">
        <v>300</v>
      </c>
      <c r="D145" s="34">
        <v>0</v>
      </c>
      <c r="E145" s="52">
        <f>D145-C145</f>
        <v>-300</v>
      </c>
    </row>
    <row r="146" spans="1:5" ht="12.75">
      <c r="A146" s="17">
        <v>3369</v>
      </c>
      <c r="B146" s="11" t="s">
        <v>94</v>
      </c>
      <c r="C146" s="34">
        <v>50</v>
      </c>
      <c r="D146" s="34">
        <v>0</v>
      </c>
      <c r="E146" s="52">
        <f>D146-C146</f>
        <v>-50</v>
      </c>
    </row>
    <row r="147" spans="1:5" ht="12.75">
      <c r="A147" s="17">
        <v>3390</v>
      </c>
      <c r="B147" s="15" t="s">
        <v>95</v>
      </c>
      <c r="C147" s="6"/>
      <c r="D147" s="6"/>
      <c r="E147" s="9"/>
    </row>
    <row r="148" spans="1:5" ht="12.75">
      <c r="A148" s="17"/>
      <c r="B148" s="15" t="s">
        <v>96</v>
      </c>
      <c r="C148" s="6"/>
      <c r="D148" s="6"/>
      <c r="E148" s="9"/>
    </row>
    <row r="149" spans="1:5" ht="12.75">
      <c r="A149" s="17"/>
      <c r="B149" s="15" t="s">
        <v>97</v>
      </c>
      <c r="C149" s="6"/>
      <c r="D149" s="6"/>
      <c r="E149" s="9"/>
    </row>
    <row r="150" spans="1:5" ht="12.75">
      <c r="A150" s="17"/>
      <c r="B150" s="15" t="s">
        <v>98</v>
      </c>
      <c r="C150" s="6"/>
      <c r="D150" s="6"/>
      <c r="E150" s="9"/>
    </row>
    <row r="151" spans="1:5" ht="12.75">
      <c r="A151" s="17">
        <v>3391</v>
      </c>
      <c r="B151" s="9" t="s">
        <v>99</v>
      </c>
      <c r="C151" s="6"/>
      <c r="D151" s="6"/>
      <c r="E151" s="9"/>
    </row>
    <row r="152" spans="1:5" ht="12.75">
      <c r="A152" s="17"/>
      <c r="B152" s="9" t="s">
        <v>100</v>
      </c>
      <c r="C152" s="34">
        <v>3500</v>
      </c>
      <c r="D152" s="34">
        <v>14.28</v>
      </c>
      <c r="E152" s="52">
        <f>D152-C152</f>
        <v>-3485.72</v>
      </c>
    </row>
    <row r="153" spans="1:5" ht="12.75">
      <c r="A153" s="17">
        <v>3392</v>
      </c>
      <c r="B153" s="9" t="s">
        <v>95</v>
      </c>
      <c r="C153" s="6"/>
      <c r="D153" s="6"/>
      <c r="E153" s="9"/>
    </row>
    <row r="154" spans="1:5" ht="12.75">
      <c r="A154" s="17"/>
      <c r="B154" s="9" t="s">
        <v>101</v>
      </c>
      <c r="C154" s="6"/>
      <c r="D154" s="6"/>
      <c r="E154" s="9"/>
    </row>
    <row r="155" spans="1:5" ht="12.75">
      <c r="A155" s="17"/>
      <c r="B155" s="9" t="s">
        <v>102</v>
      </c>
      <c r="C155" s="34">
        <v>200</v>
      </c>
      <c r="D155" s="34">
        <v>0</v>
      </c>
      <c r="E155" s="52">
        <f>D155-C155</f>
        <v>-200</v>
      </c>
    </row>
    <row r="156" spans="1:5" ht="12.75">
      <c r="A156" s="17"/>
      <c r="B156" s="69" t="s">
        <v>103</v>
      </c>
      <c r="C156" s="35">
        <f>SUM(C136:C155)</f>
        <v>5650</v>
      </c>
      <c r="D156" s="35">
        <f>SUM(D136:D155)</f>
        <v>19.869999999999997</v>
      </c>
      <c r="E156" s="55">
        <f>D156-C156</f>
        <v>-5630.13</v>
      </c>
    </row>
    <row r="157" spans="1:5" ht="12.75">
      <c r="A157" s="17"/>
      <c r="B157" s="69" t="s">
        <v>104</v>
      </c>
      <c r="C157" s="35">
        <f>SUM(C127,C156)</f>
        <v>41650</v>
      </c>
      <c r="D157" s="35">
        <f>SUM(D127,D156)</f>
        <v>250.06</v>
      </c>
      <c r="E157" s="55">
        <f>D157-C157</f>
        <v>-41399.94</v>
      </c>
    </row>
    <row r="158" spans="1:5" ht="12.75">
      <c r="A158" s="17"/>
      <c r="B158" s="10"/>
      <c r="C158" s="6"/>
      <c r="D158" s="6"/>
      <c r="E158" s="9"/>
    </row>
    <row r="159" spans="1:5" ht="12.75">
      <c r="A159" s="17"/>
      <c r="B159" s="19" t="s">
        <v>105</v>
      </c>
      <c r="C159" s="6"/>
      <c r="D159" s="6"/>
      <c r="E159" s="9"/>
    </row>
    <row r="160" spans="1:5" ht="12.75">
      <c r="A160" s="17"/>
      <c r="B160" s="17"/>
      <c r="C160" s="6"/>
      <c r="D160" s="6"/>
      <c r="E160" s="9"/>
    </row>
    <row r="161" spans="1:5" ht="12.75">
      <c r="A161" s="17"/>
      <c r="B161" s="19" t="s">
        <v>51</v>
      </c>
      <c r="C161" s="6"/>
      <c r="D161" s="6"/>
      <c r="E161" s="9"/>
    </row>
    <row r="162" spans="1:5" ht="13.5">
      <c r="A162" s="17"/>
      <c r="B162" s="23"/>
      <c r="C162" s="6"/>
      <c r="D162" s="6"/>
      <c r="E162" s="9"/>
    </row>
    <row r="163" spans="1:5" ht="12.75">
      <c r="A163" s="17">
        <v>9000</v>
      </c>
      <c r="B163" s="15" t="s">
        <v>106</v>
      </c>
      <c r="C163" s="6"/>
      <c r="D163" s="6"/>
      <c r="E163" s="9"/>
    </row>
    <row r="164" spans="1:5" ht="12.75">
      <c r="A164" s="17">
        <v>9800</v>
      </c>
      <c r="B164" s="15" t="s">
        <v>107</v>
      </c>
      <c r="C164" s="6"/>
      <c r="D164" s="6"/>
      <c r="E164" s="9"/>
    </row>
    <row r="165" spans="1:5" ht="12.75">
      <c r="A165" s="17">
        <v>9850</v>
      </c>
      <c r="B165" s="16" t="s">
        <v>108</v>
      </c>
      <c r="C165" s="34"/>
      <c r="D165" s="34"/>
      <c r="E165" s="9"/>
    </row>
    <row r="166" spans="1:5" ht="12.75">
      <c r="A166" s="17">
        <v>9852</v>
      </c>
      <c r="B166" s="14" t="s">
        <v>109</v>
      </c>
      <c r="C166" s="34">
        <v>2000</v>
      </c>
      <c r="D166" s="34">
        <v>0</v>
      </c>
      <c r="E166" s="52">
        <f>D166-C166</f>
        <v>-2000</v>
      </c>
    </row>
    <row r="167" spans="1:5" ht="12.75">
      <c r="A167" s="17">
        <v>9859</v>
      </c>
      <c r="B167" s="78" t="s">
        <v>161</v>
      </c>
      <c r="C167" s="34">
        <v>2740000</v>
      </c>
      <c r="D167" s="34"/>
      <c r="E167" s="9"/>
    </row>
    <row r="168" spans="1:5" ht="12.75">
      <c r="A168" s="17"/>
      <c r="B168" s="69" t="s">
        <v>110</v>
      </c>
      <c r="C168" s="35">
        <f>SUM(C166:C167)</f>
        <v>2742000</v>
      </c>
      <c r="D168" s="35">
        <f>SUM(D166:D167)</f>
        <v>0</v>
      </c>
      <c r="E168" s="55">
        <f>D168-C168</f>
        <v>-2742000</v>
      </c>
    </row>
    <row r="169" spans="1:5" ht="12.75">
      <c r="A169" s="17"/>
      <c r="B169" s="69" t="s">
        <v>111</v>
      </c>
      <c r="C169" s="35">
        <f>SUM(C168)</f>
        <v>2742000</v>
      </c>
      <c r="D169" s="35">
        <f>SUM(D168)</f>
        <v>0</v>
      </c>
      <c r="E169" s="55">
        <f>D169-C169</f>
        <v>-2742000</v>
      </c>
    </row>
    <row r="170" spans="1:5" ht="12.75">
      <c r="A170" s="17"/>
      <c r="B170" s="69" t="s">
        <v>112</v>
      </c>
      <c r="C170" s="35">
        <f>SUM(C157,C169)</f>
        <v>2783650</v>
      </c>
      <c r="D170" s="35">
        <f>SUM(D157,D169)</f>
        <v>250.06</v>
      </c>
      <c r="E170" s="55">
        <f>D170-C170</f>
        <v>-2783399.94</v>
      </c>
    </row>
    <row r="171" spans="1:5" ht="26.25">
      <c r="A171" s="17"/>
      <c r="B171" s="80" t="s">
        <v>164</v>
      </c>
      <c r="C171" s="35">
        <v>0</v>
      </c>
      <c r="D171" s="35">
        <v>2740072.93</v>
      </c>
      <c r="E171" s="54"/>
    </row>
    <row r="172" spans="1:5" ht="12.75">
      <c r="A172" s="17"/>
      <c r="B172" s="69" t="s">
        <v>113</v>
      </c>
      <c r="C172" s="35">
        <f>SUM(C170:C171)</f>
        <v>2783650</v>
      </c>
      <c r="D172" s="35">
        <f>SUM(D170:D171)</f>
        <v>2740322.99</v>
      </c>
      <c r="E172" s="52"/>
    </row>
    <row r="173" spans="1:5" ht="12.75">
      <c r="A173" s="17"/>
      <c r="B173" s="69" t="s">
        <v>114</v>
      </c>
      <c r="C173" s="59">
        <f>C194</f>
        <v>2940000</v>
      </c>
      <c r="D173" s="59">
        <f>D194</f>
        <v>3017733.05</v>
      </c>
      <c r="E173" s="52"/>
    </row>
    <row r="174" spans="1:5" ht="12.75">
      <c r="A174" s="19"/>
      <c r="B174" s="15"/>
      <c r="C174" s="59">
        <f>SUM(C172:C173)</f>
        <v>5723650</v>
      </c>
      <c r="D174" s="59">
        <f>SUM(D172:D173)</f>
        <v>5758056.04</v>
      </c>
      <c r="E174" s="53"/>
    </row>
    <row r="175" spans="2:5" ht="12.75">
      <c r="B175" s="61"/>
      <c r="C175" s="62"/>
      <c r="D175" s="62"/>
      <c r="E175" s="60"/>
    </row>
    <row r="176" ht="12.75">
      <c r="B176" s="22" t="s">
        <v>33</v>
      </c>
    </row>
    <row r="178" spans="1:5" s="1" customFormat="1" ht="15" customHeight="1">
      <c r="A178" s="43"/>
      <c r="B178" s="43"/>
      <c r="C178" s="44" t="s">
        <v>128</v>
      </c>
      <c r="D178" s="44" t="s">
        <v>129</v>
      </c>
      <c r="E178" s="63"/>
    </row>
    <row r="179" spans="1:5" s="1" customFormat="1" ht="13.5">
      <c r="A179" s="45" t="s">
        <v>3</v>
      </c>
      <c r="B179" s="45" t="s">
        <v>4</v>
      </c>
      <c r="C179" s="57" t="s">
        <v>135</v>
      </c>
      <c r="D179" s="46" t="s">
        <v>131</v>
      </c>
      <c r="E179" s="63"/>
    </row>
    <row r="180" spans="1:5" s="1" customFormat="1" ht="13.5">
      <c r="A180" s="47"/>
      <c r="B180" s="47"/>
      <c r="C180" s="48" t="s">
        <v>133</v>
      </c>
      <c r="D180" s="48" t="s">
        <v>133</v>
      </c>
      <c r="E180" s="64"/>
    </row>
    <row r="181" spans="1:5" ht="12.75">
      <c r="A181" s="17"/>
      <c r="B181" s="9"/>
      <c r="C181" s="6"/>
      <c r="D181" s="6"/>
      <c r="E181" s="65"/>
    </row>
    <row r="182" spans="1:5" ht="12.75">
      <c r="A182" s="17"/>
      <c r="B182" s="9"/>
      <c r="C182" s="6"/>
      <c r="D182" s="6"/>
      <c r="E182" s="65"/>
    </row>
    <row r="183" spans="1:5" ht="12.75">
      <c r="A183" s="17"/>
      <c r="B183" s="9"/>
      <c r="C183" s="6"/>
      <c r="D183" s="6"/>
      <c r="E183" s="65"/>
    </row>
    <row r="184" spans="1:5" ht="12.75">
      <c r="A184" s="17"/>
      <c r="B184" s="5" t="s">
        <v>115</v>
      </c>
      <c r="C184" s="6"/>
      <c r="D184" s="6"/>
      <c r="E184" s="65"/>
    </row>
    <row r="185" spans="1:5" ht="12.75">
      <c r="A185" s="17"/>
      <c r="B185" s="9"/>
      <c r="C185" s="6"/>
      <c r="D185" s="6"/>
      <c r="E185" s="65"/>
    </row>
    <row r="186" spans="1:5" ht="12.75">
      <c r="A186" s="17"/>
      <c r="B186" s="9" t="s">
        <v>116</v>
      </c>
      <c r="C186" s="34">
        <v>2897000</v>
      </c>
      <c r="D186" s="34">
        <v>2902406.56</v>
      </c>
      <c r="E186" s="66"/>
    </row>
    <row r="187" spans="1:5" ht="12.75">
      <c r="A187" s="17"/>
      <c r="B187" s="9"/>
      <c r="C187" s="6"/>
      <c r="D187" s="6"/>
      <c r="E187" s="66"/>
    </row>
    <row r="188" spans="1:5" ht="12.75">
      <c r="A188" s="17"/>
      <c r="B188" s="9" t="s">
        <v>117</v>
      </c>
      <c r="C188" s="36">
        <f>C79</f>
        <v>2826650</v>
      </c>
      <c r="D188" s="36">
        <f>D79</f>
        <v>2855649.48</v>
      </c>
      <c r="E188" s="66"/>
    </row>
    <row r="189" spans="1:5" ht="12.75">
      <c r="A189" s="17"/>
      <c r="B189" s="9"/>
      <c r="C189" s="6"/>
      <c r="D189" s="6"/>
      <c r="E189" s="66"/>
    </row>
    <row r="190" spans="1:5" ht="12.75">
      <c r="A190" s="17"/>
      <c r="B190" s="9" t="s">
        <v>118</v>
      </c>
      <c r="C190" s="34">
        <f>SUM(C186:C189)</f>
        <v>5723650</v>
      </c>
      <c r="D190" s="34">
        <f>SUM(D186:D189)</f>
        <v>5758056.04</v>
      </c>
      <c r="E190" s="66"/>
    </row>
    <row r="191" spans="1:5" ht="12.75">
      <c r="A191" s="17"/>
      <c r="B191" s="9"/>
      <c r="C191" s="6"/>
      <c r="D191" s="6"/>
      <c r="E191" s="66"/>
    </row>
    <row r="192" spans="1:5" ht="12.75">
      <c r="A192" s="17"/>
      <c r="B192" s="9" t="s">
        <v>119</v>
      </c>
      <c r="C192" s="36">
        <f>C172</f>
        <v>2783650</v>
      </c>
      <c r="D192" s="36">
        <f>D172</f>
        <v>2740322.99</v>
      </c>
      <c r="E192" s="66"/>
    </row>
    <row r="193" spans="1:5" ht="12.75">
      <c r="A193" s="17"/>
      <c r="B193" s="9"/>
      <c r="C193" s="6"/>
      <c r="D193" s="6"/>
      <c r="E193" s="66"/>
    </row>
    <row r="194" spans="1:5" ht="12.75">
      <c r="A194" s="19"/>
      <c r="B194" s="7" t="s">
        <v>120</v>
      </c>
      <c r="C194" s="36">
        <f>SUM(C190-C192)</f>
        <v>2940000</v>
      </c>
      <c r="D194" s="36">
        <f>SUM(D190-D192)</f>
        <v>3017733.05</v>
      </c>
      <c r="E194" s="66"/>
    </row>
    <row r="199" spans="1:5" ht="12.75">
      <c r="A199" s="82" t="s">
        <v>143</v>
      </c>
      <c r="B199" s="82"/>
      <c r="C199" s="82"/>
      <c r="D199" s="82"/>
      <c r="E199" s="71"/>
    </row>
    <row r="200" spans="1:10" ht="12.75">
      <c r="A200"/>
      <c r="B200"/>
      <c r="C200"/>
      <c r="D200"/>
      <c r="E200" s="50"/>
      <c r="F200"/>
      <c r="G200"/>
      <c r="H200"/>
      <c r="I200"/>
      <c r="J200"/>
    </row>
    <row r="201" spans="1:10" ht="12.75">
      <c r="A201"/>
      <c r="B201"/>
      <c r="C201"/>
      <c r="D201"/>
      <c r="E201"/>
      <c r="F201"/>
      <c r="G201"/>
      <c r="H201"/>
      <c r="I201"/>
      <c r="J201"/>
    </row>
    <row r="202" spans="1:10" ht="12.75">
      <c r="A202" s="83" t="s">
        <v>145</v>
      </c>
      <c r="B202" s="83"/>
      <c r="C202" s="83"/>
      <c r="D202" s="83"/>
      <c r="E202" s="83"/>
      <c r="F202"/>
      <c r="G202"/>
      <c r="H202"/>
      <c r="I202"/>
      <c r="J202"/>
    </row>
    <row r="203" spans="1:10" ht="12.75">
      <c r="A203" s="56"/>
      <c r="B203"/>
      <c r="C203"/>
      <c r="D203"/>
      <c r="E203"/>
      <c r="F203"/>
      <c r="G203"/>
      <c r="H203"/>
      <c r="I203"/>
      <c r="J203"/>
    </row>
    <row r="204" spans="1:5" ht="12.75">
      <c r="A204" s="38"/>
      <c r="E204" s="68"/>
    </row>
    <row r="205" spans="1:5" ht="12.75">
      <c r="A205" s="38"/>
      <c r="B205" s="38"/>
      <c r="E205"/>
    </row>
    <row r="206" spans="1:5" ht="12.75">
      <c r="A206" s="81" t="s">
        <v>146</v>
      </c>
      <c r="B206" s="81"/>
      <c r="C206" s="81"/>
      <c r="D206" s="81"/>
      <c r="E206" s="81"/>
    </row>
    <row r="207" spans="1:5" ht="12.75">
      <c r="A207" s="38"/>
      <c r="E207"/>
    </row>
    <row r="208" spans="1:5" ht="12.75">
      <c r="A208" s="38"/>
      <c r="E208"/>
    </row>
    <row r="209" spans="1:5" ht="12.75">
      <c r="A209" s="38"/>
      <c r="E209"/>
    </row>
    <row r="210" spans="1:10" ht="12.75">
      <c r="A210" s="83" t="s">
        <v>144</v>
      </c>
      <c r="B210" s="83"/>
      <c r="C210" s="83"/>
      <c r="D210" s="83"/>
      <c r="E210" s="83"/>
      <c r="F210"/>
      <c r="G210"/>
      <c r="H210"/>
      <c r="I210"/>
      <c r="J210"/>
    </row>
    <row r="211" spans="1:10" ht="12.75">
      <c r="A211" s="56"/>
      <c r="B211"/>
      <c r="C211"/>
      <c r="D211"/>
      <c r="E211"/>
      <c r="F211"/>
      <c r="G211"/>
      <c r="H211"/>
      <c r="I211"/>
      <c r="J211"/>
    </row>
    <row r="212" spans="1:5" ht="12.75">
      <c r="A212" s="38"/>
      <c r="E212" s="68"/>
    </row>
    <row r="213" spans="1:5" ht="12.75">
      <c r="A213" s="38"/>
      <c r="B213" s="38"/>
      <c r="E213"/>
    </row>
    <row r="214" spans="1:5" ht="12.75">
      <c r="A214" s="81" t="s">
        <v>166</v>
      </c>
      <c r="B214" s="81"/>
      <c r="C214" s="81"/>
      <c r="D214" s="81"/>
      <c r="E214" s="81"/>
    </row>
    <row r="215" spans="1:5" ht="12.75">
      <c r="A215" s="3"/>
      <c r="E215"/>
    </row>
    <row r="216" spans="1:5" ht="12.75">
      <c r="A216" s="3"/>
      <c r="E216"/>
    </row>
    <row r="217" spans="1:5" ht="12.75">
      <c r="A217" s="3"/>
      <c r="E217"/>
    </row>
    <row r="218" spans="1:5" ht="12.75">
      <c r="A218" s="38"/>
      <c r="E218"/>
    </row>
  </sheetData>
  <sheetProtection/>
  <mergeCells count="5">
    <mergeCell ref="A214:E214"/>
    <mergeCell ref="A199:D199"/>
    <mergeCell ref="A202:E202"/>
    <mergeCell ref="A206:E206"/>
    <mergeCell ref="A210:E210"/>
  </mergeCells>
  <printOptions/>
  <pageMargins left="0.5905511811023623" right="0.5118110236220472" top="0.5905511811023623" bottom="0.7874015748031497" header="0" footer="0"/>
  <pageSetup horizontalDpi="120" verticalDpi="12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Logistirio3</cp:lastModifiedBy>
  <cp:lastPrinted>2014-03-19T11:33:21Z</cp:lastPrinted>
  <dcterms:created xsi:type="dcterms:W3CDTF">2009-11-11T09:25:13Z</dcterms:created>
  <dcterms:modified xsi:type="dcterms:W3CDTF">2014-03-19T11:34:38Z</dcterms:modified>
  <cp:category/>
  <cp:version/>
  <cp:contentType/>
  <cp:contentStatus/>
</cp:coreProperties>
</file>